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nrica\Google Drive\FEAMP\FMN_Mis. 4.3_Concessione\"/>
    </mc:Choice>
  </mc:AlternateContent>
  <xr:revisionPtr revIDLastSave="0" documentId="8_{7EC20636-39D1-4D85-B3AC-07DE34331A79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Allegato A" sheetId="1" r:id="rId1"/>
    <sheet name="Allegato B" sheetId="2" r:id="rId2"/>
    <sheet name="Allegato C" sheetId="3" r:id="rId3"/>
  </sheets>
  <definedNames>
    <definedName name="_GoBack" localSheetId="0">'Allegato A'!$D$26</definedName>
    <definedName name="_Hlk43913556" localSheetId="0">'Allegato A'!$D$22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I4" i="2" l="1"/>
  <c r="I5" i="2"/>
  <c r="J5" i="2" l="1"/>
  <c r="H5" i="2"/>
  <c r="G7" i="2" l="1"/>
  <c r="J6" i="2"/>
  <c r="I6" i="2"/>
  <c r="H6" i="2"/>
  <c r="J4" i="2" l="1"/>
  <c r="J7" i="2" s="1"/>
  <c r="I7" i="2"/>
  <c r="H7" i="2"/>
</calcChain>
</file>

<file path=xl/sharedStrings.xml><?xml version="1.0" encoding="utf-8"?>
<sst xmlns="http://schemas.openxmlformats.org/spreadsheetml/2006/main" count="104" uniqueCount="56">
  <si>
    <t>Punteggio</t>
  </si>
  <si>
    <t xml:space="preserve"> % contributo (b/a)</t>
  </si>
  <si>
    <t>Richiedente</t>
  </si>
  <si>
    <t>C.F./P.IVA</t>
  </si>
  <si>
    <t>Indirizzo</t>
  </si>
  <si>
    <t>Città</t>
  </si>
  <si>
    <t>CAP</t>
  </si>
  <si>
    <t>Codice pratica</t>
  </si>
  <si>
    <t>Contributo concesso</t>
  </si>
  <si>
    <t xml:space="preserve"> </t>
  </si>
  <si>
    <t>Pesaro</t>
  </si>
  <si>
    <t>capitolo 2160320024  UE (50%)</t>
  </si>
  <si>
    <t>capitolo  2160320023   STATO  (35 %)</t>
  </si>
  <si>
    <t>capitolo   2160320015
Regione  (15 %)</t>
  </si>
  <si>
    <t>Comune di Fano</t>
  </si>
  <si>
    <t xml:space="preserve">Via S. Francesco, 76  </t>
  </si>
  <si>
    <t>Fano</t>
  </si>
  <si>
    <t>00127440410</t>
  </si>
  <si>
    <t>TOTALE</t>
  </si>
  <si>
    <t>Comune di Gabicce Mare</t>
  </si>
  <si>
    <t>Via Cesare Battisti, 66</t>
  </si>
  <si>
    <t xml:space="preserve">. </t>
  </si>
  <si>
    <t>Contributo CONCEDIBILE (b)</t>
  </si>
  <si>
    <t xml:space="preserve">Allegato A:  GRADUATORIA ISTANZE AMMESSE A CONTRIBUTO AVVISO PUBBLICO Azione 4.3 - Reg. (UE) n. 1303/2013 e Reg. (UE) n. 508/2014. PO FEAMP 2014/2020 - Priorità IV - Sviluppo locale di tipo partecipativo (CLLD).  Interventi  di miglioramento della fruizione costiera a fini turistici, sportivi e ricreativi - emanato dal FLAG Società cooperativa consortile GAC Marche Nord </t>
  </si>
  <si>
    <t>Comune di Mondolfo</t>
  </si>
  <si>
    <t>Ente Parco San Bartolo</t>
  </si>
  <si>
    <t>Lega Navale Italiana - Sez. di Pesaro</t>
  </si>
  <si>
    <t>Contributo CONCESSO (c)</t>
  </si>
  <si>
    <t>Comune di Pesaro*</t>
  </si>
  <si>
    <t>*</t>
  </si>
  <si>
    <t>(*) Domanda ammissibile ma finanziabile parzialmente per esaurimento dei fondi disponibili</t>
  </si>
  <si>
    <t>**</t>
  </si>
  <si>
    <t>(**) Domanda ammissibile ma non finanziabile  per esaurimento dei fondi disponibili</t>
  </si>
  <si>
    <t xml:space="preserve">Importo Spesa ammissibile </t>
  </si>
  <si>
    <t>Importo Spesa ammissibile a contributo (a)</t>
  </si>
  <si>
    <t>92019510418</t>
  </si>
  <si>
    <t xml:space="preserve">Viale Varsavia S.N. </t>
  </si>
  <si>
    <t>Strada tra i due Porti, 22</t>
  </si>
  <si>
    <t>92001210415/00855970414</t>
  </si>
  <si>
    <t>Piazza del Popolo, 1</t>
  </si>
  <si>
    <t>Via Garibaldi, 1</t>
  </si>
  <si>
    <t>81002570414/00125710418</t>
  </si>
  <si>
    <t>Gabicce Mare (PU)</t>
  </si>
  <si>
    <t>Mondolfo (PU)</t>
  </si>
  <si>
    <t>00262320419</t>
  </si>
  <si>
    <t>00272430414</t>
  </si>
  <si>
    <t xml:space="preserve">Allegato C:  ISTANZE AMMESSE A CONTRIBUTO MA NON FINANZIABILI AVVISO PUBBLICO Azione 4.3 - Reg. (UE) n. 1303/2013 e Reg. (UE) n. 508/2014. PO FEAMP 2014/2020 - Priorità IV - Sviluppo locale di tipo partecipativo (CLLD).  Interventi  di miglioramento della fruizione costuera a fini turistici, sportivi e ricreativi - emanato dal FLAG Società cooperativa consortile GAC Marche nord </t>
  </si>
  <si>
    <t>Fano (PU)</t>
  </si>
  <si>
    <t xml:space="preserve">Allegato B: ISTANZE AMMESSE A CONTRIBUTO Azione 4.3 - Reg. (UE) n. 1303/2013 e Reg. (UE) n. 508/2014. PO FEAMP 2014/2020 - Priorità IV - Sviluppo locale di tipo partecipativo (CLLD).  Interventi  di miglioramento della fruizione costiera a fini turistici, sportivi e ricreativi - emanato dal FLAG Società cooperativa consortile GAC Marche nord </t>
  </si>
  <si>
    <t>Progressivo contributo totale</t>
  </si>
  <si>
    <t>02/SSL/16/MA-2/SSL/20/MA</t>
  </si>
  <si>
    <t>02/SSL/16/MA-3/SSL/20/MA</t>
  </si>
  <si>
    <t>02/SSL/16/MA-4/SSL/20/MA</t>
  </si>
  <si>
    <t>02/SSL/16/MA-5/SSL/20/MA</t>
  </si>
  <si>
    <t>02/SSL/16/MA-6/SSL/20/MA</t>
  </si>
  <si>
    <t>02/SSL/16/MA-1/SSL/20/MA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</si>
</sst>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&quot;€&quot;\ #,##0.00;[Red]\-&quot;€&quot;\ 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164" fontId="0" fillId="3" borderId="0" xfId="0" applyNumberForma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8" fontId="0" fillId="0" borderId="0" xfId="0" applyNumberForma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0" fillId="3" borderId="0" xfId="0" applyFill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7"/>
  <sheetViews>
    <sheetView topLeftCell="E1" workbookViewId="0">
      <selection activeCell="A3" sqref="A3:O3"/>
    </sheetView>
  </sheetViews>
  <sheetFormatPr defaultColWidth="9.1796875" defaultRowHeight="14.5" x14ac:dyDescent="0.35"/>
  <cols>
    <col min="1" max="1" width="4.54296875" style="2" customWidth="1"/>
    <col min="2" max="2" width="11.453125" style="2" customWidth="1"/>
    <col min="3" max="3" width="31.54296875" style="2" customWidth="1"/>
    <col min="4" max="4" width="37.453125" style="2" customWidth="1"/>
    <col min="5" max="5" width="26.81640625" style="2" customWidth="1"/>
    <col min="6" max="6" width="23.54296875" style="2" customWidth="1"/>
    <col min="7" max="7" width="20" style="2" customWidth="1"/>
    <col min="8" max="8" width="9.1796875" style="2"/>
    <col min="9" max="9" width="14.453125" style="5" customWidth="1"/>
    <col min="10" max="10" width="13.1796875" style="2" bestFit="1" customWidth="1"/>
    <col min="11" max="11" width="11.81640625" style="2" bestFit="1" customWidth="1"/>
    <col min="12" max="14" width="11.81640625" style="5" customWidth="1"/>
    <col min="15" max="15" width="12.26953125" style="17" customWidth="1"/>
    <col min="16" max="16384" width="9.1796875" style="2"/>
  </cols>
  <sheetData>
    <row r="3" spans="1:15" ht="51.75" customHeight="1" x14ac:dyDescent="0.3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5" x14ac:dyDescent="0.35">
      <c r="A4" s="3"/>
    </row>
    <row r="6" spans="1:15" ht="39" x14ac:dyDescent="0.35">
      <c r="B6" s="1" t="s">
        <v>0</v>
      </c>
      <c r="C6" s="1" t="s">
        <v>7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33</v>
      </c>
      <c r="J6" s="1" t="s">
        <v>34</v>
      </c>
      <c r="K6" s="1" t="s">
        <v>22</v>
      </c>
      <c r="L6" s="1" t="s">
        <v>1</v>
      </c>
      <c r="M6" s="1" t="s">
        <v>27</v>
      </c>
      <c r="N6" s="1" t="s">
        <v>49</v>
      </c>
    </row>
    <row r="7" spans="1:15" s="18" customFormat="1" x14ac:dyDescent="0.35">
      <c r="A7" s="10">
        <v>1</v>
      </c>
      <c r="B7" s="11">
        <v>85</v>
      </c>
      <c r="C7" s="10" t="s">
        <v>51</v>
      </c>
      <c r="D7" s="11" t="s">
        <v>25</v>
      </c>
      <c r="E7" s="20" t="s">
        <v>35</v>
      </c>
      <c r="F7" s="21" t="s">
        <v>36</v>
      </c>
      <c r="G7" s="21" t="s">
        <v>10</v>
      </c>
      <c r="H7" s="21">
        <v>61122</v>
      </c>
      <c r="I7" s="14">
        <v>99999.99</v>
      </c>
      <c r="J7" s="14">
        <v>99999.99</v>
      </c>
      <c r="K7" s="14">
        <v>69999.990000000005</v>
      </c>
      <c r="L7" s="15">
        <v>0.7</v>
      </c>
      <c r="M7" s="14">
        <v>69999.990000000005</v>
      </c>
      <c r="N7" s="14">
        <v>69999.990000000005</v>
      </c>
    </row>
    <row r="8" spans="1:15" s="18" customFormat="1" x14ac:dyDescent="0.35">
      <c r="A8" s="10">
        <v>2</v>
      </c>
      <c r="B8" s="11">
        <v>80</v>
      </c>
      <c r="C8" s="10" t="s">
        <v>52</v>
      </c>
      <c r="D8" s="11" t="s">
        <v>26</v>
      </c>
      <c r="E8" s="22" t="s">
        <v>38</v>
      </c>
      <c r="F8" s="10" t="s">
        <v>37</v>
      </c>
      <c r="G8" s="10" t="s">
        <v>10</v>
      </c>
      <c r="H8" s="10">
        <v>61121</v>
      </c>
      <c r="I8" s="14">
        <v>117312</v>
      </c>
      <c r="J8" s="14">
        <v>114000</v>
      </c>
      <c r="K8" s="14">
        <v>67260</v>
      </c>
      <c r="L8" s="15">
        <v>0.59</v>
      </c>
      <c r="M8" s="14">
        <v>67260</v>
      </c>
      <c r="N8" s="14">
        <v>137259.99</v>
      </c>
    </row>
    <row r="9" spans="1:15" s="18" customFormat="1" x14ac:dyDescent="0.35">
      <c r="A9" s="10">
        <v>3</v>
      </c>
      <c r="B9" s="11">
        <v>75</v>
      </c>
      <c r="C9" s="10" t="s">
        <v>54</v>
      </c>
      <c r="D9" s="11" t="s">
        <v>28</v>
      </c>
      <c r="E9" s="22" t="s">
        <v>45</v>
      </c>
      <c r="F9" s="21" t="s">
        <v>39</v>
      </c>
      <c r="G9" s="10" t="s">
        <v>10</v>
      </c>
      <c r="H9" s="10">
        <v>61121</v>
      </c>
      <c r="I9" s="14">
        <v>113337.7</v>
      </c>
      <c r="J9" s="14">
        <v>113337.7</v>
      </c>
      <c r="K9" s="14">
        <v>79336.39</v>
      </c>
      <c r="L9" s="15">
        <v>0.7</v>
      </c>
      <c r="M9" s="14">
        <v>73740.240000000005</v>
      </c>
      <c r="N9" s="14">
        <v>211000.23</v>
      </c>
      <c r="O9" s="18" t="s">
        <v>29</v>
      </c>
    </row>
    <row r="10" spans="1:15" s="19" customFormat="1" x14ac:dyDescent="0.35">
      <c r="A10" s="10">
        <v>4</v>
      </c>
      <c r="B10" s="11">
        <v>65</v>
      </c>
      <c r="C10" s="10" t="s">
        <v>50</v>
      </c>
      <c r="D10" s="11" t="s">
        <v>24</v>
      </c>
      <c r="E10" s="23" t="s">
        <v>41</v>
      </c>
      <c r="F10" s="11" t="s">
        <v>40</v>
      </c>
      <c r="G10" s="11" t="s">
        <v>43</v>
      </c>
      <c r="H10" s="11">
        <v>61037</v>
      </c>
      <c r="I10" s="16">
        <v>113169.18</v>
      </c>
      <c r="J10" s="16">
        <v>113169.18</v>
      </c>
      <c r="K10" s="14">
        <v>66769.820000000007</v>
      </c>
      <c r="L10" s="15">
        <v>0.59</v>
      </c>
      <c r="M10" s="14">
        <v>0</v>
      </c>
      <c r="N10" s="14">
        <v>0</v>
      </c>
      <c r="O10" s="19" t="s">
        <v>31</v>
      </c>
    </row>
    <row r="11" spans="1:15" s="18" customFormat="1" x14ac:dyDescent="0.35">
      <c r="A11" s="10">
        <v>5</v>
      </c>
      <c r="B11" s="11">
        <v>60</v>
      </c>
      <c r="C11" s="10" t="s">
        <v>55</v>
      </c>
      <c r="D11" s="11" t="s">
        <v>19</v>
      </c>
      <c r="E11" s="22" t="s">
        <v>44</v>
      </c>
      <c r="F11" s="10" t="s">
        <v>20</v>
      </c>
      <c r="G11" s="10" t="s">
        <v>42</v>
      </c>
      <c r="H11" s="10">
        <v>61011</v>
      </c>
      <c r="I11" s="16">
        <v>134160</v>
      </c>
      <c r="J11" s="16">
        <v>114000</v>
      </c>
      <c r="K11" s="14">
        <v>79800</v>
      </c>
      <c r="L11" s="15">
        <v>0.7</v>
      </c>
      <c r="M11" s="14">
        <v>0</v>
      </c>
      <c r="N11" s="14">
        <v>0</v>
      </c>
      <c r="O11" s="19" t="s">
        <v>31</v>
      </c>
    </row>
    <row r="12" spans="1:15" s="19" customFormat="1" x14ac:dyDescent="0.35">
      <c r="A12" s="10">
        <v>6</v>
      </c>
      <c r="B12" s="11">
        <v>60</v>
      </c>
      <c r="C12" s="10" t="s">
        <v>53</v>
      </c>
      <c r="D12" s="11" t="s">
        <v>14</v>
      </c>
      <c r="E12" s="20" t="s">
        <v>17</v>
      </c>
      <c r="F12" s="21" t="s">
        <v>15</v>
      </c>
      <c r="G12" s="21" t="s">
        <v>16</v>
      </c>
      <c r="H12" s="21">
        <v>61032</v>
      </c>
      <c r="I12" s="14">
        <v>171676.39</v>
      </c>
      <c r="J12" s="16">
        <v>114000</v>
      </c>
      <c r="K12" s="14">
        <v>79800</v>
      </c>
      <c r="L12" s="15">
        <v>0.7</v>
      </c>
      <c r="M12" s="14">
        <v>0</v>
      </c>
      <c r="N12" s="14">
        <v>0</v>
      </c>
      <c r="O12" s="19" t="s">
        <v>31</v>
      </c>
    </row>
    <row r="14" spans="1:15" x14ac:dyDescent="0.35">
      <c r="B14" s="32" t="s">
        <v>30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28"/>
    </row>
    <row r="15" spans="1:15" x14ac:dyDescent="0.35">
      <c r="B15" s="32" t="s">
        <v>32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28"/>
    </row>
    <row r="17" spans="4:14" x14ac:dyDescent="0.35">
      <c r="D17" s="5"/>
      <c r="K17" s="9"/>
      <c r="L17" s="9"/>
      <c r="M17" s="9"/>
      <c r="N17" s="9"/>
    </row>
    <row r="18" spans="4:14" x14ac:dyDescent="0.35">
      <c r="D18" s="5"/>
    </row>
    <row r="19" spans="4:14" x14ac:dyDescent="0.35">
      <c r="D19" s="5"/>
    </row>
    <row r="22" spans="4:14" ht="15.5" x14ac:dyDescent="0.35">
      <c r="D22" s="31"/>
    </row>
    <row r="23" spans="4:14" ht="15.5" x14ac:dyDescent="0.35">
      <c r="D23" s="31"/>
    </row>
    <row r="24" spans="4:14" ht="15.5" x14ac:dyDescent="0.35">
      <c r="D24" s="31"/>
    </row>
    <row r="25" spans="4:14" ht="15.5" x14ac:dyDescent="0.35">
      <c r="D25" s="31"/>
    </row>
    <row r="26" spans="4:14" ht="15.5" x14ac:dyDescent="0.35">
      <c r="D26" s="31"/>
    </row>
    <row r="27" spans="4:14" ht="15.5" x14ac:dyDescent="0.35">
      <c r="D27" s="31"/>
    </row>
  </sheetData>
  <mergeCells count="3">
    <mergeCell ref="A3:O3"/>
    <mergeCell ref="B14:M14"/>
    <mergeCell ref="B15:M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opLeftCell="C1" workbookViewId="0">
      <selection activeCell="D15" sqref="D15"/>
    </sheetView>
  </sheetViews>
  <sheetFormatPr defaultColWidth="9.1796875" defaultRowHeight="14.5" x14ac:dyDescent="0.35"/>
  <cols>
    <col min="1" max="1" width="29.81640625" style="4" customWidth="1"/>
    <col min="2" max="2" width="39.26953125" style="4" customWidth="1"/>
    <col min="3" max="3" width="25.7265625" style="4" customWidth="1"/>
    <col min="4" max="4" width="27.453125" style="4" customWidth="1"/>
    <col min="5" max="5" width="13.81640625" style="4" customWidth="1"/>
    <col min="6" max="6" width="12" style="4" customWidth="1"/>
    <col min="7" max="7" width="11.81640625" style="4" bestFit="1" customWidth="1"/>
    <col min="8" max="8" width="12.81640625" style="4" customWidth="1"/>
    <col min="9" max="9" width="14" style="4" customWidth="1"/>
    <col min="10" max="10" width="14.26953125" style="4" customWidth="1"/>
    <col min="11" max="16384" width="9.1796875" style="4"/>
  </cols>
  <sheetData>
    <row r="1" spans="1:11" ht="72" customHeight="1" x14ac:dyDescent="0.35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5.5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1" ht="63.75" customHeight="1" x14ac:dyDescent="0.35">
      <c r="A3" s="6" t="s">
        <v>7</v>
      </c>
      <c r="B3" s="6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6" t="s">
        <v>8</v>
      </c>
      <c r="H3" s="29" t="s">
        <v>11</v>
      </c>
      <c r="I3" s="29" t="s">
        <v>12</v>
      </c>
      <c r="J3" s="29" t="s">
        <v>13</v>
      </c>
      <c r="K3" s="7"/>
    </row>
    <row r="4" spans="1:11" x14ac:dyDescent="0.35">
      <c r="A4" s="10" t="s">
        <v>51</v>
      </c>
      <c r="B4" s="11" t="s">
        <v>25</v>
      </c>
      <c r="C4" s="20" t="s">
        <v>35</v>
      </c>
      <c r="D4" s="21" t="s">
        <v>36</v>
      </c>
      <c r="E4" s="21" t="s">
        <v>10</v>
      </c>
      <c r="F4" s="21">
        <v>61122</v>
      </c>
      <c r="G4" s="14">
        <v>69999.990000000005</v>
      </c>
      <c r="H4" s="12">
        <f>SUM(G4*0.5)-0.01</f>
        <v>34999.985000000001</v>
      </c>
      <c r="I4" s="12">
        <f>SUM(G4*0.35)</f>
        <v>24499.996500000001</v>
      </c>
      <c r="J4" s="12">
        <f>SUM(G4*0.15)</f>
        <v>10499.9985</v>
      </c>
      <c r="K4" s="7"/>
    </row>
    <row r="5" spans="1:11" x14ac:dyDescent="0.35">
      <c r="A5" s="10" t="s">
        <v>52</v>
      </c>
      <c r="B5" s="11" t="s">
        <v>26</v>
      </c>
      <c r="C5" s="22" t="s">
        <v>38</v>
      </c>
      <c r="D5" s="10" t="s">
        <v>37</v>
      </c>
      <c r="E5" s="10" t="s">
        <v>10</v>
      </c>
      <c r="F5" s="10">
        <v>61121</v>
      </c>
      <c r="G5" s="14">
        <v>67260</v>
      </c>
      <c r="H5" s="8">
        <f t="shared" ref="H5" si="0">SUM(G5*0.5)</f>
        <v>33630</v>
      </c>
      <c r="I5" s="8">
        <f t="shared" ref="I5" si="1">SUM(G5*0.35)</f>
        <v>23541</v>
      </c>
      <c r="J5" s="8">
        <f t="shared" ref="J5" si="2">SUM(G5*0.15)</f>
        <v>10089</v>
      </c>
    </row>
    <row r="6" spans="1:11" x14ac:dyDescent="0.35">
      <c r="A6" s="10" t="s">
        <v>54</v>
      </c>
      <c r="B6" s="11" t="s">
        <v>28</v>
      </c>
      <c r="C6" s="22" t="s">
        <v>45</v>
      </c>
      <c r="D6" s="21" t="s">
        <v>39</v>
      </c>
      <c r="E6" s="10" t="s">
        <v>10</v>
      </c>
      <c r="F6" s="10">
        <v>61121</v>
      </c>
      <c r="G6" s="14">
        <v>73740.240000000005</v>
      </c>
      <c r="H6" s="8">
        <f t="shared" ref="H6" si="3">SUM(G6*0.5)</f>
        <v>36870.120000000003</v>
      </c>
      <c r="I6" s="8">
        <f t="shared" ref="I6" si="4">SUM(G6*0.35)</f>
        <v>25809.083999999999</v>
      </c>
      <c r="J6" s="8">
        <f t="shared" ref="J6" si="5">SUM(G6*0.15)</f>
        <v>11061.036</v>
      </c>
    </row>
    <row r="7" spans="1:11" x14ac:dyDescent="0.35">
      <c r="A7" s="34" t="s">
        <v>18</v>
      </c>
      <c r="B7" s="34"/>
      <c r="C7" s="34"/>
      <c r="D7" s="34"/>
      <c r="E7" s="34"/>
      <c r="F7" s="34"/>
      <c r="G7" s="13">
        <f>SUM(G4:G6)</f>
        <v>211000.22999999998</v>
      </c>
      <c r="H7" s="13">
        <f>SUM(H4:H6)</f>
        <v>105500.10500000001</v>
      </c>
      <c r="I7" s="13">
        <f>SUM(I4:I6)</f>
        <v>73850.080499999996</v>
      </c>
      <c r="J7" s="13">
        <f>SUM(J4:J6)+0.01</f>
        <v>31650.0445</v>
      </c>
    </row>
    <row r="9" spans="1:11" x14ac:dyDescent="0.35">
      <c r="G9" s="30"/>
      <c r="H9" s="30"/>
      <c r="I9" s="30"/>
      <c r="J9" s="30"/>
    </row>
  </sheetData>
  <mergeCells count="3">
    <mergeCell ref="A2:J2"/>
    <mergeCell ref="A1:J1"/>
    <mergeCell ref="A7:F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4"/>
  <sheetViews>
    <sheetView tabSelected="1" workbookViewId="0">
      <selection activeCell="B14" sqref="B14"/>
    </sheetView>
  </sheetViews>
  <sheetFormatPr defaultColWidth="9.1796875" defaultRowHeight="14.5" x14ac:dyDescent="0.35"/>
  <cols>
    <col min="1" max="1" width="4.54296875" style="17" customWidth="1"/>
    <col min="2" max="3" width="29.7265625" style="17" customWidth="1"/>
    <col min="4" max="4" width="27.453125" style="17" customWidth="1"/>
    <col min="5" max="5" width="23.54296875" style="17" customWidth="1"/>
    <col min="6" max="6" width="18.26953125" style="17" customWidth="1"/>
    <col min="7" max="7" width="9.1796875" style="17"/>
    <col min="8" max="8" width="14.26953125" style="17" bestFit="1" customWidth="1"/>
    <col min="9" max="9" width="14.26953125" style="17" customWidth="1"/>
    <col min="10" max="10" width="11.81640625" style="17" bestFit="1" customWidth="1"/>
    <col min="11" max="16384" width="9.1796875" style="17"/>
  </cols>
  <sheetData>
    <row r="3" spans="1:12" ht="51.75" customHeight="1" x14ac:dyDescent="0.35">
      <c r="A3" s="35" t="s">
        <v>46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5.5" x14ac:dyDescent="0.35">
      <c r="A4" s="24"/>
    </row>
    <row r="6" spans="1:12" ht="39" x14ac:dyDescent="0.3">
      <c r="B6" s="25" t="s">
        <v>7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34</v>
      </c>
      <c r="I6" s="25" t="s">
        <v>22</v>
      </c>
      <c r="J6" s="25" t="s">
        <v>1</v>
      </c>
      <c r="L6" s="26" t="s">
        <v>21</v>
      </c>
    </row>
    <row r="7" spans="1:12" s="18" customFormat="1" x14ac:dyDescent="0.35">
      <c r="A7" s="17"/>
      <c r="B7" s="10" t="s">
        <v>50</v>
      </c>
      <c r="C7" s="11" t="s">
        <v>24</v>
      </c>
      <c r="D7" s="23" t="s">
        <v>41</v>
      </c>
      <c r="E7" s="11" t="s">
        <v>40</v>
      </c>
      <c r="F7" s="11" t="s">
        <v>43</v>
      </c>
      <c r="G7" s="11">
        <v>61037</v>
      </c>
      <c r="H7" s="16">
        <v>113169.18</v>
      </c>
      <c r="I7" s="14">
        <v>66769.820000000007</v>
      </c>
      <c r="J7" s="15">
        <v>0.59</v>
      </c>
    </row>
    <row r="8" spans="1:12" x14ac:dyDescent="0.35">
      <c r="B8" s="10" t="s">
        <v>55</v>
      </c>
      <c r="C8" s="11" t="s">
        <v>19</v>
      </c>
      <c r="D8" s="22" t="s">
        <v>44</v>
      </c>
      <c r="E8" s="10" t="s">
        <v>20</v>
      </c>
      <c r="F8" s="10" t="s">
        <v>42</v>
      </c>
      <c r="G8" s="10">
        <v>61011</v>
      </c>
      <c r="H8" s="16">
        <v>114000</v>
      </c>
      <c r="I8" s="14">
        <v>79800</v>
      </c>
      <c r="J8" s="15">
        <v>0.7</v>
      </c>
    </row>
    <row r="9" spans="1:12" x14ac:dyDescent="0.35">
      <c r="B9" s="10" t="s">
        <v>53</v>
      </c>
      <c r="C9" s="11" t="s">
        <v>14</v>
      </c>
      <c r="D9" s="20" t="s">
        <v>17</v>
      </c>
      <c r="E9" s="21" t="s">
        <v>15</v>
      </c>
      <c r="F9" s="21" t="s">
        <v>47</v>
      </c>
      <c r="G9" s="21">
        <v>61032</v>
      </c>
      <c r="H9" s="16">
        <v>114000</v>
      </c>
      <c r="I9" s="14">
        <v>79800</v>
      </c>
      <c r="J9" s="15">
        <v>0.7</v>
      </c>
    </row>
    <row r="11" spans="1:12" x14ac:dyDescent="0.35">
      <c r="B11" s="17" t="s">
        <v>9</v>
      </c>
      <c r="H11" s="27"/>
      <c r="I11" s="27"/>
      <c r="J11" s="27"/>
    </row>
    <row r="14" spans="1:12" x14ac:dyDescent="0.35">
      <c r="J14" s="27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Allegato A</vt:lpstr>
      <vt:lpstr>Allegato B</vt:lpstr>
      <vt:lpstr>Allegato C</vt:lpstr>
      <vt:lpstr>'Allegato A'!_GoBack</vt:lpstr>
      <vt:lpstr>'Allegato A'!_Hlk43913556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Gagliardini Anibaldi</dc:creator>
  <cp:lastModifiedBy>Enrica</cp:lastModifiedBy>
  <cp:lastPrinted>2020-03-06T10:24:04Z</cp:lastPrinted>
  <dcterms:created xsi:type="dcterms:W3CDTF">2017-11-06T14:52:41Z</dcterms:created>
  <dcterms:modified xsi:type="dcterms:W3CDTF">2021-07-08T21:28:03Z</dcterms:modified>
</cp:coreProperties>
</file>